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_FilterDatabase" localSheetId="0" hidden="1">'Sheet1'!$B$1:$U$25</definedName>
    <definedName name="Excel_BuiltIn__FilterDatabase" localSheetId="0">'Sheet1'!$B$2:$U$57</definedName>
  </definedNames>
  <calcPr fullCalcOnLoad="1"/>
</workbook>
</file>

<file path=xl/sharedStrings.xml><?xml version="1.0" encoding="utf-8"?>
<sst xmlns="http://schemas.openxmlformats.org/spreadsheetml/2006/main" count="61" uniqueCount="61">
  <si>
    <t>Placering</t>
  </si>
  <si>
    <t>Båtnamn</t>
  </si>
  <si>
    <t>Fot</t>
  </si>
  <si>
    <t>Rorsman</t>
  </si>
  <si>
    <t>Lidingö runt</t>
  </si>
  <si>
    <t>Gullviverallyt</t>
  </si>
  <si>
    <t>Ornö runt</t>
  </si>
  <si>
    <t>Raymarine2star (shorthanded)</t>
  </si>
  <si>
    <t>24-timmars vår (SXK)</t>
  </si>
  <si>
    <t>Kolfiberrodret (shorthanded)</t>
  </si>
  <si>
    <t>Gotland runt (SRS)</t>
  </si>
  <si>
    <t>Linjettsseglarnas tillfartsrace</t>
  </si>
  <si>
    <t>Linjettmästerskapet</t>
  </si>
  <si>
    <t>Tjörn runt</t>
  </si>
  <si>
    <t>Arkö runt</t>
  </si>
  <si>
    <t>24-timmars höst</t>
  </si>
  <si>
    <t>Nordic Yacht Open (shorthanded)</t>
  </si>
  <si>
    <t>Åland Offshore Race (TRBS)</t>
  </si>
  <si>
    <t>Byxelkroken</t>
  </si>
  <si>
    <t>Övriga SSF-seglingar</t>
  </si>
  <si>
    <t>Summa</t>
  </si>
  <si>
    <t>Alapocas</t>
  </si>
  <si>
    <t>Johan Nordström</t>
  </si>
  <si>
    <t>Alva</t>
  </si>
  <si>
    <t>Lennart Pilfalk</t>
  </si>
  <si>
    <t>Alina</t>
  </si>
  <si>
    <t>Martin Björklund</t>
  </si>
  <si>
    <t>da Capo / Felicia</t>
  </si>
  <si>
    <t>Lars Lindbäck</t>
  </si>
  <si>
    <t>Fresia</t>
  </si>
  <si>
    <t>Bengt Vallin</t>
  </si>
  <si>
    <t>Santana</t>
  </si>
  <si>
    <t>Björn Dannberg</t>
  </si>
  <si>
    <t>Fly</t>
  </si>
  <si>
    <t>Erik Larsen</t>
  </si>
  <si>
    <t>Eowyn</t>
  </si>
  <si>
    <t>Staffan Hugemark</t>
  </si>
  <si>
    <t>Serenitiy</t>
  </si>
  <si>
    <t>Jan Komorowski</t>
  </si>
  <si>
    <t>Ingrid Maria</t>
  </si>
  <si>
    <t>Lars Thorén</t>
  </si>
  <si>
    <t>Aliccia</t>
  </si>
  <si>
    <t>Kristoffer Gustafsson</t>
  </si>
  <si>
    <t>Azzuro</t>
  </si>
  <si>
    <t>Filippa Kull</t>
  </si>
  <si>
    <t>Shere Kahn</t>
  </si>
  <si>
    <t>Thomas Bindzau</t>
  </si>
  <si>
    <t>Bäsken</t>
  </si>
  <si>
    <t>Tove Almqvist</t>
  </si>
  <si>
    <t>Matilda</t>
  </si>
  <si>
    <t>Anna Margareta Klingberg</t>
  </si>
  <si>
    <t>Hellevi</t>
  </si>
  <si>
    <t>Thomas Berglund</t>
  </si>
  <si>
    <t>Maijlinn</t>
  </si>
  <si>
    <t>Jonas Maijgren</t>
  </si>
  <si>
    <t>Aurelia</t>
  </si>
  <si>
    <t>Per-Ivar Svensson</t>
  </si>
  <si>
    <t>Contessa</t>
  </si>
  <si>
    <t>Johan Gustafsson</t>
  </si>
  <si>
    <t>Barracuda II</t>
  </si>
  <si>
    <t>August Moberg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</si>
</sst>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left" textRotation="45"/>
    </xf>
    <xf numFmtId="164" fontId="2" fillId="0" borderId="0" xfId="0" applyFont="1" applyAlignment="1">
      <alignment textRotation="45"/>
    </xf>
    <xf numFmtId="164" fontId="0" fillId="0" borderId="0" xfId="0" applyAlignment="1">
      <alignment textRotation="45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2</xdr:row>
      <xdr:rowOff>38100</xdr:rowOff>
    </xdr:from>
    <xdr:to>
      <xdr:col>9</xdr:col>
      <xdr:colOff>47625</xdr:colOff>
      <xdr:row>23</xdr:row>
      <xdr:rowOff>95250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934075" y="3400425"/>
          <a:ext cx="371475" cy="405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0</xdr:row>
      <xdr:rowOff>314325</xdr:rowOff>
    </xdr:from>
    <xdr:to>
      <xdr:col>8</xdr:col>
      <xdr:colOff>352425</xdr:colOff>
      <xdr:row>0</xdr:row>
      <xdr:rowOff>533400</xdr:rowOff>
    </xdr:to>
    <xdr:sp fLocksText="0">
      <xdr:nvSpPr>
        <xdr:cNvPr id="2" name="TextBox 7"/>
        <xdr:cNvSpPr txBox="1">
          <a:spLocks noChangeArrowheads="1"/>
        </xdr:cNvSpPr>
      </xdr:nvSpPr>
      <xdr:spPr>
        <a:xfrm>
          <a:off x="4714875" y="314325"/>
          <a:ext cx="1381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Linjett Cup 2023</a:t>
          </a:r>
        </a:p>
      </xdr:txBody>
    </xdr:sp>
    <xdr:clientData/>
  </xdr:twoCellAnchor>
  <xdr:twoCellAnchor editAs="absolute">
    <xdr:from>
      <xdr:col>8</xdr:col>
      <xdr:colOff>190500</xdr:colOff>
      <xdr:row>1</xdr:row>
      <xdr:rowOff>38100</xdr:rowOff>
    </xdr:from>
    <xdr:to>
      <xdr:col>9</xdr:col>
      <xdr:colOff>47625</xdr:colOff>
      <xdr:row>20</xdr:row>
      <xdr:rowOff>95250</xdr:rowOff>
    </xdr:to>
    <xdr:sp fLocksText="0">
      <xdr:nvSpPr>
        <xdr:cNvPr id="3" name="TextBox 1"/>
        <xdr:cNvSpPr txBox="1">
          <a:spLocks noChangeArrowheads="1"/>
        </xdr:cNvSpPr>
      </xdr:nvSpPr>
      <xdr:spPr>
        <a:xfrm>
          <a:off x="5934075" y="3209925"/>
          <a:ext cx="371475" cy="3676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3</xdr:row>
      <xdr:rowOff>38100</xdr:rowOff>
    </xdr:from>
    <xdr:to>
      <xdr:col>9</xdr:col>
      <xdr:colOff>47625</xdr:colOff>
      <xdr:row>6</xdr:row>
      <xdr:rowOff>95250</xdr:rowOff>
    </xdr:to>
    <xdr:sp fLocksText="0">
      <xdr:nvSpPr>
        <xdr:cNvPr id="4" name="TextBox 1"/>
        <xdr:cNvSpPr txBox="1">
          <a:spLocks noChangeArrowheads="1"/>
        </xdr:cNvSpPr>
      </xdr:nvSpPr>
      <xdr:spPr>
        <a:xfrm>
          <a:off x="5934075" y="3590925"/>
          <a:ext cx="3714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5</xdr:row>
      <xdr:rowOff>38100</xdr:rowOff>
    </xdr:from>
    <xdr:to>
      <xdr:col>9</xdr:col>
      <xdr:colOff>47625</xdr:colOff>
      <xdr:row>6</xdr:row>
      <xdr:rowOff>95250</xdr:rowOff>
    </xdr:to>
    <xdr:sp fLocksText="0">
      <xdr:nvSpPr>
        <xdr:cNvPr id="5" name="TextBox 1"/>
        <xdr:cNvSpPr txBox="1">
          <a:spLocks noChangeArrowheads="1"/>
        </xdr:cNvSpPr>
      </xdr:nvSpPr>
      <xdr:spPr>
        <a:xfrm>
          <a:off x="5934075" y="39719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6</xdr:row>
      <xdr:rowOff>38100</xdr:rowOff>
    </xdr:from>
    <xdr:to>
      <xdr:col>9</xdr:col>
      <xdr:colOff>47625</xdr:colOff>
      <xdr:row>7</xdr:row>
      <xdr:rowOff>95250</xdr:rowOff>
    </xdr:to>
    <xdr:sp fLocksText="0">
      <xdr:nvSpPr>
        <xdr:cNvPr id="6" name="TextBox 1"/>
        <xdr:cNvSpPr txBox="1">
          <a:spLocks noChangeArrowheads="1"/>
        </xdr:cNvSpPr>
      </xdr:nvSpPr>
      <xdr:spPr>
        <a:xfrm>
          <a:off x="5934075" y="4162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9</xdr:row>
      <xdr:rowOff>38100</xdr:rowOff>
    </xdr:from>
    <xdr:to>
      <xdr:col>9</xdr:col>
      <xdr:colOff>47625</xdr:colOff>
      <xdr:row>9</xdr:row>
      <xdr:rowOff>95250</xdr:rowOff>
    </xdr:to>
    <xdr:sp fLocksText="0">
      <xdr:nvSpPr>
        <xdr:cNvPr id="7" name="TextBox 1"/>
        <xdr:cNvSpPr txBox="1">
          <a:spLocks noChangeArrowheads="1"/>
        </xdr:cNvSpPr>
      </xdr:nvSpPr>
      <xdr:spPr>
        <a:xfrm>
          <a:off x="5934075" y="47339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12</xdr:row>
      <xdr:rowOff>38100</xdr:rowOff>
    </xdr:from>
    <xdr:to>
      <xdr:col>9</xdr:col>
      <xdr:colOff>47625</xdr:colOff>
      <xdr:row>12</xdr:row>
      <xdr:rowOff>95250</xdr:rowOff>
    </xdr:to>
    <xdr:sp fLocksText="0">
      <xdr:nvSpPr>
        <xdr:cNvPr id="8" name="TextBox 1"/>
        <xdr:cNvSpPr txBox="1">
          <a:spLocks noChangeArrowheads="1"/>
        </xdr:cNvSpPr>
      </xdr:nvSpPr>
      <xdr:spPr>
        <a:xfrm>
          <a:off x="5934075" y="53054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14</xdr:row>
      <xdr:rowOff>38100</xdr:rowOff>
    </xdr:from>
    <xdr:to>
      <xdr:col>9</xdr:col>
      <xdr:colOff>47625</xdr:colOff>
      <xdr:row>14</xdr:row>
      <xdr:rowOff>95250</xdr:rowOff>
    </xdr:to>
    <xdr:sp fLocksText="0">
      <xdr:nvSpPr>
        <xdr:cNvPr id="9" name="TextBox 1"/>
        <xdr:cNvSpPr txBox="1">
          <a:spLocks noChangeArrowheads="1"/>
        </xdr:cNvSpPr>
      </xdr:nvSpPr>
      <xdr:spPr>
        <a:xfrm>
          <a:off x="5934075" y="56864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15</xdr:row>
      <xdr:rowOff>38100</xdr:rowOff>
    </xdr:from>
    <xdr:to>
      <xdr:col>9</xdr:col>
      <xdr:colOff>47625</xdr:colOff>
      <xdr:row>15</xdr:row>
      <xdr:rowOff>95250</xdr:rowOff>
    </xdr:to>
    <xdr:sp fLocksText="0">
      <xdr:nvSpPr>
        <xdr:cNvPr id="10" name="TextBox 1"/>
        <xdr:cNvSpPr txBox="1">
          <a:spLocks noChangeArrowheads="1"/>
        </xdr:cNvSpPr>
      </xdr:nvSpPr>
      <xdr:spPr>
        <a:xfrm>
          <a:off x="5934075" y="58769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16</xdr:row>
      <xdr:rowOff>38100</xdr:rowOff>
    </xdr:from>
    <xdr:to>
      <xdr:col>9</xdr:col>
      <xdr:colOff>47625</xdr:colOff>
      <xdr:row>16</xdr:row>
      <xdr:rowOff>95250</xdr:rowOff>
    </xdr:to>
    <xdr:sp fLocksText="0">
      <xdr:nvSpPr>
        <xdr:cNvPr id="11" name="TextBox 1"/>
        <xdr:cNvSpPr txBox="1">
          <a:spLocks noChangeArrowheads="1"/>
        </xdr:cNvSpPr>
      </xdr:nvSpPr>
      <xdr:spPr>
        <a:xfrm>
          <a:off x="5934075" y="60674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17</xdr:row>
      <xdr:rowOff>38100</xdr:rowOff>
    </xdr:from>
    <xdr:to>
      <xdr:col>9</xdr:col>
      <xdr:colOff>47625</xdr:colOff>
      <xdr:row>17</xdr:row>
      <xdr:rowOff>95250</xdr:rowOff>
    </xdr:to>
    <xdr:sp fLocksText="0">
      <xdr:nvSpPr>
        <xdr:cNvPr id="12" name="TextBox 1"/>
        <xdr:cNvSpPr txBox="1">
          <a:spLocks noChangeArrowheads="1"/>
        </xdr:cNvSpPr>
      </xdr:nvSpPr>
      <xdr:spPr>
        <a:xfrm>
          <a:off x="5934075" y="6257925"/>
          <a:ext cx="3714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8</xdr:row>
      <xdr:rowOff>38100</xdr:rowOff>
    </xdr:from>
    <xdr:to>
      <xdr:col>9</xdr:col>
      <xdr:colOff>47625</xdr:colOff>
      <xdr:row>15</xdr:row>
      <xdr:rowOff>95250</xdr:rowOff>
    </xdr:to>
    <xdr:sp fLocksText="0">
      <xdr:nvSpPr>
        <xdr:cNvPr id="13" name="TextBox 1"/>
        <xdr:cNvSpPr txBox="1">
          <a:spLocks noChangeArrowheads="1"/>
        </xdr:cNvSpPr>
      </xdr:nvSpPr>
      <xdr:spPr>
        <a:xfrm>
          <a:off x="5934075" y="4543425"/>
          <a:ext cx="3714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18</xdr:row>
      <xdr:rowOff>38100</xdr:rowOff>
    </xdr:from>
    <xdr:to>
      <xdr:col>9</xdr:col>
      <xdr:colOff>47625</xdr:colOff>
      <xdr:row>19</xdr:row>
      <xdr:rowOff>95250</xdr:rowOff>
    </xdr:to>
    <xdr:sp fLocksText="0">
      <xdr:nvSpPr>
        <xdr:cNvPr id="14" name="TextBox 1"/>
        <xdr:cNvSpPr txBox="1">
          <a:spLocks noChangeArrowheads="1"/>
        </xdr:cNvSpPr>
      </xdr:nvSpPr>
      <xdr:spPr>
        <a:xfrm>
          <a:off x="5934075" y="6448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19</xdr:row>
      <xdr:rowOff>38100</xdr:rowOff>
    </xdr:from>
    <xdr:to>
      <xdr:col>9</xdr:col>
      <xdr:colOff>47625</xdr:colOff>
      <xdr:row>26</xdr:row>
      <xdr:rowOff>95250</xdr:rowOff>
    </xdr:to>
    <xdr:sp fLocksText="0">
      <xdr:nvSpPr>
        <xdr:cNvPr id="15" name="TextBox 1"/>
        <xdr:cNvSpPr txBox="1">
          <a:spLocks noChangeArrowheads="1"/>
        </xdr:cNvSpPr>
      </xdr:nvSpPr>
      <xdr:spPr>
        <a:xfrm>
          <a:off x="5934075" y="6638925"/>
          <a:ext cx="371475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20</xdr:row>
      <xdr:rowOff>38100</xdr:rowOff>
    </xdr:from>
    <xdr:to>
      <xdr:col>9</xdr:col>
      <xdr:colOff>47625</xdr:colOff>
      <xdr:row>21</xdr:row>
      <xdr:rowOff>95250</xdr:rowOff>
    </xdr:to>
    <xdr:sp fLocksText="0">
      <xdr:nvSpPr>
        <xdr:cNvPr id="16" name="TextBox 1"/>
        <xdr:cNvSpPr txBox="1">
          <a:spLocks noChangeArrowheads="1"/>
        </xdr:cNvSpPr>
      </xdr:nvSpPr>
      <xdr:spPr>
        <a:xfrm>
          <a:off x="5934075" y="6829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7</xdr:row>
      <xdr:rowOff>38100</xdr:rowOff>
    </xdr:from>
    <xdr:to>
      <xdr:col>9</xdr:col>
      <xdr:colOff>47625</xdr:colOff>
      <xdr:row>8</xdr:row>
      <xdr:rowOff>95250</xdr:rowOff>
    </xdr:to>
    <xdr:sp fLocksText="0">
      <xdr:nvSpPr>
        <xdr:cNvPr id="17" name="TextBox 1"/>
        <xdr:cNvSpPr txBox="1">
          <a:spLocks noChangeArrowheads="1"/>
        </xdr:cNvSpPr>
      </xdr:nvSpPr>
      <xdr:spPr>
        <a:xfrm>
          <a:off x="5934075" y="43529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11</xdr:row>
      <xdr:rowOff>38100</xdr:rowOff>
    </xdr:from>
    <xdr:to>
      <xdr:col>9</xdr:col>
      <xdr:colOff>47625</xdr:colOff>
      <xdr:row>12</xdr:row>
      <xdr:rowOff>95250</xdr:rowOff>
    </xdr:to>
    <xdr:sp fLocksText="0">
      <xdr:nvSpPr>
        <xdr:cNvPr id="18" name="TextBox 1"/>
        <xdr:cNvSpPr txBox="1">
          <a:spLocks noChangeArrowheads="1"/>
        </xdr:cNvSpPr>
      </xdr:nvSpPr>
      <xdr:spPr>
        <a:xfrm>
          <a:off x="5934075" y="51149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10</xdr:row>
      <xdr:rowOff>38100</xdr:rowOff>
    </xdr:from>
    <xdr:to>
      <xdr:col>9</xdr:col>
      <xdr:colOff>47625</xdr:colOff>
      <xdr:row>11</xdr:row>
      <xdr:rowOff>95250</xdr:rowOff>
    </xdr:to>
    <xdr:sp fLocksText="0">
      <xdr:nvSpPr>
        <xdr:cNvPr id="19" name="TextBox 1"/>
        <xdr:cNvSpPr txBox="1">
          <a:spLocks noChangeArrowheads="1"/>
        </xdr:cNvSpPr>
      </xdr:nvSpPr>
      <xdr:spPr>
        <a:xfrm>
          <a:off x="5934075" y="4924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13</xdr:row>
      <xdr:rowOff>38100</xdr:rowOff>
    </xdr:from>
    <xdr:to>
      <xdr:col>9</xdr:col>
      <xdr:colOff>47625</xdr:colOff>
      <xdr:row>15</xdr:row>
      <xdr:rowOff>95250</xdr:rowOff>
    </xdr:to>
    <xdr:sp fLocksText="0">
      <xdr:nvSpPr>
        <xdr:cNvPr id="20" name="TextBox 1"/>
        <xdr:cNvSpPr txBox="1">
          <a:spLocks noChangeArrowheads="1"/>
        </xdr:cNvSpPr>
      </xdr:nvSpPr>
      <xdr:spPr>
        <a:xfrm>
          <a:off x="5934075" y="549592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21</xdr:row>
      <xdr:rowOff>38100</xdr:rowOff>
    </xdr:from>
    <xdr:to>
      <xdr:col>9</xdr:col>
      <xdr:colOff>47625</xdr:colOff>
      <xdr:row>22</xdr:row>
      <xdr:rowOff>95250</xdr:rowOff>
    </xdr:to>
    <xdr:sp fLocksText="0">
      <xdr:nvSpPr>
        <xdr:cNvPr id="21" name="TextBox 1"/>
        <xdr:cNvSpPr txBox="1">
          <a:spLocks noChangeArrowheads="1"/>
        </xdr:cNvSpPr>
      </xdr:nvSpPr>
      <xdr:spPr>
        <a:xfrm>
          <a:off x="5934075" y="70199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22</xdr:row>
      <xdr:rowOff>38100</xdr:rowOff>
    </xdr:from>
    <xdr:to>
      <xdr:col>9</xdr:col>
      <xdr:colOff>47625</xdr:colOff>
      <xdr:row>23</xdr:row>
      <xdr:rowOff>95250</xdr:rowOff>
    </xdr:to>
    <xdr:sp fLocksText="0">
      <xdr:nvSpPr>
        <xdr:cNvPr id="22" name="TextBox 1"/>
        <xdr:cNvSpPr txBox="1">
          <a:spLocks noChangeArrowheads="1"/>
        </xdr:cNvSpPr>
      </xdr:nvSpPr>
      <xdr:spPr>
        <a:xfrm>
          <a:off x="5934075" y="7210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23</xdr:row>
      <xdr:rowOff>38100</xdr:rowOff>
    </xdr:from>
    <xdr:to>
      <xdr:col>9</xdr:col>
      <xdr:colOff>47625</xdr:colOff>
      <xdr:row>24</xdr:row>
      <xdr:rowOff>95250</xdr:rowOff>
    </xdr:to>
    <xdr:sp fLocksText="0">
      <xdr:nvSpPr>
        <xdr:cNvPr id="23" name="TextBox 1"/>
        <xdr:cNvSpPr txBox="1">
          <a:spLocks noChangeArrowheads="1"/>
        </xdr:cNvSpPr>
      </xdr:nvSpPr>
      <xdr:spPr>
        <a:xfrm>
          <a:off x="5934075" y="74009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24</xdr:row>
      <xdr:rowOff>38100</xdr:rowOff>
    </xdr:from>
    <xdr:to>
      <xdr:col>9</xdr:col>
      <xdr:colOff>47625</xdr:colOff>
      <xdr:row>25</xdr:row>
      <xdr:rowOff>95250</xdr:rowOff>
    </xdr:to>
    <xdr:sp fLocksText="0">
      <xdr:nvSpPr>
        <xdr:cNvPr id="24" name="TextBox 1"/>
        <xdr:cNvSpPr txBox="1">
          <a:spLocks noChangeArrowheads="1"/>
        </xdr:cNvSpPr>
      </xdr:nvSpPr>
      <xdr:spPr>
        <a:xfrm>
          <a:off x="5934075" y="75914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6.28125" style="0" customWidth="1"/>
    <col min="4" max="4" width="27.00390625" style="0" customWidth="1"/>
    <col min="5" max="20" width="7.7109375" style="0" customWidth="1"/>
  </cols>
  <sheetData>
    <row r="1" spans="1:22" s="3" customFormat="1" ht="24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/>
    </row>
    <row r="2" spans="1:22" ht="15">
      <c r="A2" s="4">
        <v>1</v>
      </c>
      <c r="B2" s="5" t="s">
        <v>21</v>
      </c>
      <c r="C2" s="4">
        <v>33</v>
      </c>
      <c r="D2" s="5" t="s">
        <v>22</v>
      </c>
      <c r="E2" s="6">
        <f>4+1+3+2</f>
        <v>10</v>
      </c>
      <c r="F2" s="6"/>
      <c r="G2" s="6"/>
      <c r="H2" s="6">
        <f>2+(9+1)+0+0</f>
        <v>12</v>
      </c>
      <c r="I2" s="6"/>
      <c r="J2" s="6">
        <f>7+(5+1)+6+0</f>
        <v>19</v>
      </c>
      <c r="K2" s="6">
        <f>6+9+9+5</f>
        <v>29</v>
      </c>
      <c r="L2" s="6"/>
      <c r="M2" s="6"/>
      <c r="N2" s="6"/>
      <c r="O2" s="6"/>
      <c r="P2" s="6"/>
      <c r="Q2" s="6"/>
      <c r="R2" s="6"/>
      <c r="S2" s="6"/>
      <c r="T2" s="6"/>
      <c r="U2" s="7">
        <f aca="true" t="shared" si="0" ref="U2:U25">SUM(E2:T2)</f>
        <v>70</v>
      </c>
      <c r="V2" s="8"/>
    </row>
    <row r="3" spans="1:22" ht="15">
      <c r="A3" s="4">
        <f aca="true" t="shared" si="1" ref="A3:A25">A2+1</f>
        <v>2</v>
      </c>
      <c r="B3" s="5" t="s">
        <v>23</v>
      </c>
      <c r="C3" s="4">
        <v>34</v>
      </c>
      <c r="D3" s="5" t="s">
        <v>24</v>
      </c>
      <c r="E3" s="9">
        <f>5+(1+1)+6+0</f>
        <v>13</v>
      </c>
      <c r="F3" s="6"/>
      <c r="G3" s="6">
        <f>4+1+9+0</f>
        <v>14</v>
      </c>
      <c r="H3" s="6"/>
      <c r="I3" s="6"/>
      <c r="J3" s="6">
        <f>6+(5+1)+3+0</f>
        <v>15</v>
      </c>
      <c r="K3" s="6"/>
      <c r="L3" s="6"/>
      <c r="M3" s="6"/>
      <c r="N3" s="6"/>
      <c r="O3" s="6"/>
      <c r="P3" s="6"/>
      <c r="Q3" s="6"/>
      <c r="R3" s="6"/>
      <c r="S3" s="6"/>
      <c r="T3" s="6"/>
      <c r="U3" s="7">
        <f t="shared" si="0"/>
        <v>42</v>
      </c>
      <c r="V3" s="8"/>
    </row>
    <row r="4" spans="1:22" ht="15">
      <c r="A4" s="4">
        <f t="shared" si="1"/>
        <v>3</v>
      </c>
      <c r="B4" s="5" t="s">
        <v>25</v>
      </c>
      <c r="C4" s="4">
        <v>37</v>
      </c>
      <c r="D4" s="5" t="s">
        <v>26</v>
      </c>
      <c r="E4" s="6">
        <f>3+1+3+0</f>
        <v>7</v>
      </c>
      <c r="F4" s="6"/>
      <c r="G4" s="6"/>
      <c r="H4" s="6">
        <f>1+(9+1)+0+0</f>
        <v>11</v>
      </c>
      <c r="I4" s="6">
        <f>1+5+0+2</f>
        <v>8</v>
      </c>
      <c r="J4" s="6">
        <f>5+(5+1)+3+0</f>
        <v>14</v>
      </c>
      <c r="K4" s="6">
        <f>1</f>
        <v>1</v>
      </c>
      <c r="L4" s="6"/>
      <c r="M4" s="6"/>
      <c r="N4" s="6"/>
      <c r="O4" s="6"/>
      <c r="P4" s="6"/>
      <c r="Q4" s="6"/>
      <c r="R4" s="6"/>
      <c r="S4" s="6"/>
      <c r="T4" s="6"/>
      <c r="U4" s="7">
        <f t="shared" si="0"/>
        <v>41</v>
      </c>
      <c r="V4" s="8"/>
    </row>
    <row r="5" spans="1:22" ht="15">
      <c r="A5" s="4">
        <f t="shared" si="1"/>
        <v>4</v>
      </c>
      <c r="B5" s="5" t="s">
        <v>27</v>
      </c>
      <c r="C5" s="4">
        <v>32</v>
      </c>
      <c r="D5" s="5" t="s">
        <v>28</v>
      </c>
      <c r="E5" s="6">
        <f>2+(1+1)+0+0</f>
        <v>4</v>
      </c>
      <c r="F5" s="9">
        <f>6+3+6+0</f>
        <v>15</v>
      </c>
      <c r="G5" s="6"/>
      <c r="H5" s="6"/>
      <c r="I5" s="6"/>
      <c r="J5" s="6">
        <f>8+(5+1)+6+0</f>
        <v>20</v>
      </c>
      <c r="K5" s="6"/>
      <c r="L5" s="6"/>
      <c r="M5" s="6"/>
      <c r="N5" s="6"/>
      <c r="O5" s="6"/>
      <c r="P5" s="6"/>
      <c r="Q5" s="6"/>
      <c r="R5" s="6"/>
      <c r="S5" s="6"/>
      <c r="T5" s="6"/>
      <c r="U5" s="7">
        <f t="shared" si="0"/>
        <v>39</v>
      </c>
      <c r="V5" s="8"/>
    </row>
    <row r="6" spans="1:22" ht="15">
      <c r="A6" s="4">
        <f t="shared" si="1"/>
        <v>5</v>
      </c>
      <c r="B6" s="5" t="s">
        <v>29</v>
      </c>
      <c r="C6" s="4">
        <v>34</v>
      </c>
      <c r="D6" s="5" t="s">
        <v>30</v>
      </c>
      <c r="E6" s="6"/>
      <c r="F6" s="6"/>
      <c r="G6" s="9">
        <f>5+1+9+3</f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>
        <f t="shared" si="0"/>
        <v>18</v>
      </c>
      <c r="V6" s="8"/>
    </row>
    <row r="7" spans="1:22" ht="15">
      <c r="A7" s="4">
        <f t="shared" si="1"/>
        <v>6</v>
      </c>
      <c r="B7" s="5" t="s">
        <v>31</v>
      </c>
      <c r="C7" s="4">
        <v>35</v>
      </c>
      <c r="D7" s="5" t="s">
        <v>32</v>
      </c>
      <c r="E7" s="6">
        <f>1+(1+1)+0+0</f>
        <v>3</v>
      </c>
      <c r="F7" s="6">
        <f>3+3+0+0</f>
        <v>6</v>
      </c>
      <c r="G7" s="6">
        <f>3+1+0+0</f>
        <v>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>
        <f t="shared" si="0"/>
        <v>13</v>
      </c>
      <c r="V7" s="8"/>
    </row>
    <row r="8" spans="1:22" ht="15">
      <c r="A8" s="4">
        <f t="shared" si="1"/>
        <v>7</v>
      </c>
      <c r="B8" s="5" t="s">
        <v>33</v>
      </c>
      <c r="C8" s="4">
        <v>34</v>
      </c>
      <c r="D8" s="5" t="s">
        <v>34</v>
      </c>
      <c r="E8" s="6"/>
      <c r="F8" s="6"/>
      <c r="G8" s="6"/>
      <c r="H8" s="6"/>
      <c r="I8" s="6"/>
      <c r="J8" s="6">
        <f>4+(5+1)+3+0</f>
        <v>13</v>
      </c>
      <c r="K8" s="6"/>
      <c r="L8" s="6"/>
      <c r="M8" s="6"/>
      <c r="N8" s="6"/>
      <c r="O8" s="6"/>
      <c r="P8" s="6"/>
      <c r="Q8" s="6"/>
      <c r="R8" s="6"/>
      <c r="S8" s="6"/>
      <c r="T8" s="6"/>
      <c r="U8" s="7">
        <f t="shared" si="0"/>
        <v>13</v>
      </c>
      <c r="V8" s="8"/>
    </row>
    <row r="9" spans="1:22" ht="15">
      <c r="A9" s="4">
        <f t="shared" si="1"/>
        <v>8</v>
      </c>
      <c r="B9" s="5" t="s">
        <v>35</v>
      </c>
      <c r="C9" s="4">
        <v>37</v>
      </c>
      <c r="D9" s="5" t="s">
        <v>36</v>
      </c>
      <c r="E9" s="6"/>
      <c r="F9" s="6"/>
      <c r="G9" s="6"/>
      <c r="H9" s="6"/>
      <c r="I9" s="6">
        <f>2+5+0+3</f>
        <v>10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>
        <f t="shared" si="0"/>
        <v>10</v>
      </c>
      <c r="V9" s="8"/>
    </row>
    <row r="10" spans="1:22" ht="15">
      <c r="A10" s="4">
        <f t="shared" si="1"/>
        <v>9</v>
      </c>
      <c r="B10" s="5" t="s">
        <v>37</v>
      </c>
      <c r="C10" s="4">
        <v>33</v>
      </c>
      <c r="D10" s="5" t="s">
        <v>38</v>
      </c>
      <c r="E10" s="6"/>
      <c r="F10" s="6">
        <f>5+3+0+0</f>
        <v>8</v>
      </c>
      <c r="G10" s="6"/>
      <c r="H10" s="6"/>
      <c r="I10" s="6"/>
      <c r="J10" s="6"/>
      <c r="K10" s="6">
        <f>1</f>
        <v>1</v>
      </c>
      <c r="L10" s="6"/>
      <c r="M10" s="6"/>
      <c r="N10" s="6"/>
      <c r="O10" s="6"/>
      <c r="P10" s="6"/>
      <c r="Q10" s="6"/>
      <c r="R10" s="6"/>
      <c r="S10" s="6"/>
      <c r="T10" s="6"/>
      <c r="U10" s="7">
        <f t="shared" si="0"/>
        <v>9</v>
      </c>
      <c r="V10" s="8"/>
    </row>
    <row r="11" spans="1:22" ht="15">
      <c r="A11" s="4">
        <f t="shared" si="1"/>
        <v>10</v>
      </c>
      <c r="B11" s="5" t="s">
        <v>39</v>
      </c>
      <c r="C11" s="4">
        <v>32</v>
      </c>
      <c r="D11" s="5" t="s">
        <v>40</v>
      </c>
      <c r="E11" s="6"/>
      <c r="F11" s="6"/>
      <c r="G11" s="6"/>
      <c r="H11" s="6"/>
      <c r="I11" s="6"/>
      <c r="J11" s="6">
        <f>3+(5+1)+0+0</f>
        <v>9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>
        <f t="shared" si="0"/>
        <v>9</v>
      </c>
      <c r="V11" s="8"/>
    </row>
    <row r="12" spans="1:22" ht="15">
      <c r="A12" s="4">
        <f t="shared" si="1"/>
        <v>11</v>
      </c>
      <c r="B12" s="5" t="s">
        <v>41</v>
      </c>
      <c r="C12" s="4">
        <v>43</v>
      </c>
      <c r="D12" s="5" t="s">
        <v>42</v>
      </c>
      <c r="E12" s="6"/>
      <c r="F12" s="6"/>
      <c r="G12" s="6"/>
      <c r="H12" s="6"/>
      <c r="I12" s="6"/>
      <c r="J12" s="6">
        <f>2+(5+1)+0+0</f>
        <v>8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7">
        <f t="shared" si="0"/>
        <v>8</v>
      </c>
      <c r="V12" s="8"/>
    </row>
    <row r="13" spans="1:22" ht="15">
      <c r="A13" s="4">
        <f t="shared" si="1"/>
        <v>12</v>
      </c>
      <c r="B13" s="5" t="s">
        <v>43</v>
      </c>
      <c r="C13" s="4">
        <v>40</v>
      </c>
      <c r="D13" s="5" t="s">
        <v>44</v>
      </c>
      <c r="E13" s="6"/>
      <c r="F13" s="6">
        <f>4+3+0+0</f>
        <v>7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>
        <f t="shared" si="0"/>
        <v>7</v>
      </c>
      <c r="V13" s="8"/>
    </row>
    <row r="14" spans="1:22" ht="15">
      <c r="A14" s="4">
        <f t="shared" si="1"/>
        <v>13</v>
      </c>
      <c r="B14" s="5" t="s">
        <v>45</v>
      </c>
      <c r="C14" s="4">
        <v>35</v>
      </c>
      <c r="D14" s="5" t="s">
        <v>46</v>
      </c>
      <c r="E14" s="6"/>
      <c r="F14" s="6"/>
      <c r="G14" s="6"/>
      <c r="H14" s="6"/>
      <c r="I14" s="6"/>
      <c r="J14" s="6">
        <f>1+(5+1)+0+0</f>
        <v>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7">
        <f t="shared" si="0"/>
        <v>7</v>
      </c>
      <c r="V14" s="8"/>
    </row>
    <row r="15" spans="1:22" ht="15">
      <c r="A15" s="4">
        <f t="shared" si="1"/>
        <v>14</v>
      </c>
      <c r="B15" s="5" t="s">
        <v>47</v>
      </c>
      <c r="C15" s="4">
        <v>32</v>
      </c>
      <c r="D15" s="5" t="s">
        <v>48</v>
      </c>
      <c r="E15" s="6"/>
      <c r="F15" s="6">
        <f>2+3+0+0</f>
        <v>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>
        <f t="shared" si="0"/>
        <v>5</v>
      </c>
      <c r="V15" s="8"/>
    </row>
    <row r="16" spans="1:22" ht="15">
      <c r="A16" s="4">
        <f t="shared" si="1"/>
        <v>15</v>
      </c>
      <c r="B16" s="5" t="s">
        <v>49</v>
      </c>
      <c r="C16" s="4">
        <v>30</v>
      </c>
      <c r="D16" s="5" t="s">
        <v>50</v>
      </c>
      <c r="E16" s="6"/>
      <c r="F16" s="6">
        <f>1+3+0+0</f>
        <v>4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>
        <f t="shared" si="0"/>
        <v>4</v>
      </c>
      <c r="V16" s="8"/>
    </row>
    <row r="17" spans="1:22" ht="15">
      <c r="A17" s="4">
        <f t="shared" si="1"/>
        <v>16</v>
      </c>
      <c r="B17" s="5" t="s">
        <v>51</v>
      </c>
      <c r="C17" s="4">
        <v>32</v>
      </c>
      <c r="D17" s="5" t="s">
        <v>52</v>
      </c>
      <c r="E17" s="6"/>
      <c r="F17" s="6"/>
      <c r="G17" s="6">
        <f>2+(1+1)+0+0</f>
        <v>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>
        <f t="shared" si="0"/>
        <v>4</v>
      </c>
      <c r="V17" s="8"/>
    </row>
    <row r="18" spans="1:22" ht="15">
      <c r="A18" s="4">
        <f t="shared" si="1"/>
        <v>17</v>
      </c>
      <c r="B18" s="5" t="s">
        <v>53</v>
      </c>
      <c r="C18" s="4">
        <v>35</v>
      </c>
      <c r="D18" s="5" t="s">
        <v>54</v>
      </c>
      <c r="E18" s="6"/>
      <c r="F18" s="6"/>
      <c r="G18" s="6">
        <f>1+1+0+0</f>
        <v>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>
        <f t="shared" si="0"/>
        <v>2</v>
      </c>
      <c r="V18" s="8"/>
    </row>
    <row r="19" spans="1:22" ht="15">
      <c r="A19" s="4">
        <f t="shared" si="1"/>
        <v>18</v>
      </c>
      <c r="B19" s="5" t="s">
        <v>55</v>
      </c>
      <c r="C19" s="4">
        <v>37</v>
      </c>
      <c r="D19" s="5" t="s">
        <v>56</v>
      </c>
      <c r="E19" s="6"/>
      <c r="F19" s="6"/>
      <c r="G19" s="6"/>
      <c r="H19" s="6"/>
      <c r="I19" s="6"/>
      <c r="J19" s="6"/>
      <c r="K19" s="6">
        <f aca="true" t="shared" si="2" ref="K19:K21">1</f>
        <v>1</v>
      </c>
      <c r="L19" s="6"/>
      <c r="M19" s="6"/>
      <c r="N19" s="6"/>
      <c r="O19" s="6"/>
      <c r="P19" s="6"/>
      <c r="Q19" s="6"/>
      <c r="R19" s="6"/>
      <c r="S19" s="6"/>
      <c r="T19" s="6"/>
      <c r="U19" s="7">
        <f t="shared" si="0"/>
        <v>1</v>
      </c>
      <c r="V19" s="8"/>
    </row>
    <row r="20" spans="1:22" ht="15">
      <c r="A20" s="4">
        <f t="shared" si="1"/>
        <v>19</v>
      </c>
      <c r="B20" s="5" t="s">
        <v>57</v>
      </c>
      <c r="C20" s="4">
        <v>43</v>
      </c>
      <c r="D20" s="5" t="s">
        <v>58</v>
      </c>
      <c r="E20" s="6"/>
      <c r="F20" s="6"/>
      <c r="G20" s="6"/>
      <c r="H20" s="6"/>
      <c r="I20" s="6"/>
      <c r="J20" s="6"/>
      <c r="K20" s="6">
        <f t="shared" si="2"/>
        <v>1</v>
      </c>
      <c r="L20" s="6"/>
      <c r="M20" s="6"/>
      <c r="N20" s="6"/>
      <c r="O20" s="6"/>
      <c r="P20" s="6"/>
      <c r="Q20" s="6"/>
      <c r="R20" s="6"/>
      <c r="S20" s="6"/>
      <c r="T20" s="6"/>
      <c r="U20" s="7">
        <f t="shared" si="0"/>
        <v>1</v>
      </c>
      <c r="V20" s="8"/>
    </row>
    <row r="21" spans="1:22" ht="15">
      <c r="A21" s="4">
        <f t="shared" si="1"/>
        <v>20</v>
      </c>
      <c r="B21" s="5" t="s">
        <v>59</v>
      </c>
      <c r="C21" s="4">
        <v>32</v>
      </c>
      <c r="D21" s="5" t="s">
        <v>60</v>
      </c>
      <c r="E21" s="6"/>
      <c r="F21" s="6"/>
      <c r="G21" s="6"/>
      <c r="H21" s="6"/>
      <c r="I21" s="6"/>
      <c r="J21" s="6"/>
      <c r="K21" s="6">
        <f t="shared" si="2"/>
        <v>1</v>
      </c>
      <c r="L21" s="6"/>
      <c r="M21" s="6"/>
      <c r="N21" s="6"/>
      <c r="O21" s="6"/>
      <c r="P21" s="6"/>
      <c r="Q21" s="6"/>
      <c r="R21" s="6"/>
      <c r="S21" s="6"/>
      <c r="T21" s="6"/>
      <c r="U21" s="7">
        <f t="shared" si="0"/>
        <v>1</v>
      </c>
      <c r="V21" s="8"/>
    </row>
    <row r="22" spans="1:22" ht="15">
      <c r="A22" s="4">
        <f t="shared" si="1"/>
        <v>21</v>
      </c>
      <c r="B22" s="5"/>
      <c r="C22" s="4"/>
      <c r="D22" s="5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>
        <f t="shared" si="0"/>
        <v>0</v>
      </c>
      <c r="V22" s="8"/>
    </row>
    <row r="23" spans="1:22" ht="15">
      <c r="A23" s="4">
        <f t="shared" si="1"/>
        <v>22</v>
      </c>
      <c r="B23" s="5"/>
      <c r="C23" s="4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>
        <f t="shared" si="0"/>
        <v>0</v>
      </c>
      <c r="V23" s="8"/>
    </row>
    <row r="24" spans="1:22" ht="15">
      <c r="A24" s="4">
        <f t="shared" si="1"/>
        <v>23</v>
      </c>
      <c r="B24" s="5"/>
      <c r="C24" s="4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>
        <f t="shared" si="0"/>
        <v>0</v>
      </c>
      <c r="V24" s="8"/>
    </row>
    <row r="25" spans="1:22" ht="15">
      <c r="A25" s="4">
        <f t="shared" si="1"/>
        <v>24</v>
      </c>
      <c r="B25" s="5"/>
      <c r="C25" s="4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>
        <f t="shared" si="0"/>
        <v>0</v>
      </c>
      <c r="V25" s="8"/>
    </row>
    <row r="26" spans="1:2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16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6.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6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6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6.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6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6.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6.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6.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6.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6.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6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1:22" ht="16.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16.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  <row r="54" spans="1:22" ht="16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  <row r="57" spans="1:22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6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6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6.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3" spans="1:22" ht="16.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</row>
    <row r="64" spans="1:22" ht="16.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</row>
    <row r="65" spans="1:22" ht="16.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</row>
    <row r="66" spans="1:22" ht="16.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</row>
    <row r="67" spans="1:22" ht="16.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</row>
    <row r="68" spans="1:22" ht="16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</row>
    <row r="69" spans="1:22" ht="16.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ht="16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ht="16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ht="16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</row>
    <row r="73" spans="1:22" ht="16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</row>
    <row r="74" spans="1:22" ht="16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6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</row>
    <row r="76" spans="1:22" ht="16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6.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16.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</row>
    <row r="79" spans="1:22" ht="16.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</row>
    <row r="80" spans="1:22" ht="16.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16.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</row>
    <row r="82" spans="1:22" ht="16.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6.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  <row r="84" spans="1:22" ht="16.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</row>
    <row r="85" spans="1:22" ht="16.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1:22" ht="16.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spans="1:22" ht="16.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</row>
    <row r="88" spans="1:22" ht="16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</row>
    <row r="89" spans="1:22" ht="16.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6.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</sheetData>
  <sheetProtection selectLockedCells="1" selectUnlockedCells="1"/>
  <autoFilter ref="B1:U25"/>
  <printOptions/>
  <pageMargins left="0.25" right="0.25" top="0.3" bottom="0.3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Bjorklund</cp:lastModifiedBy>
  <cp:lastPrinted>2017-07-10T08:31:38Z</cp:lastPrinted>
  <dcterms:created xsi:type="dcterms:W3CDTF">2005-08-14T13:10:21Z</dcterms:created>
  <dcterms:modified xsi:type="dcterms:W3CDTF">2023-08-05T18:22:32Z</dcterms:modified>
  <cp:category/>
  <cp:version/>
  <cp:contentType/>
  <cp:contentStatus/>
  <cp:revision>31</cp:revision>
</cp:coreProperties>
</file>